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315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<sst xmlns="http://schemas.openxmlformats.org/spreadsheetml/2006/main" count="31" uniqueCount="24">
  <si>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011 Charges générales</t>
  </si>
  <si>
    <t>65 Charges gestion courante</t>
  </si>
  <si>
    <t>Evolution</t>
  </si>
  <si>
    <t>CHARGES COURANTES</t>
  </si>
  <si>
    <t>Charges except,larges (yc fin,hs int)</t>
  </si>
  <si>
    <t>DEPENSES REELLES DE FONCTIONNEMENT</t>
  </si>
  <si>
    <t>RECETTES REELLES DE FONCTIONNEMENT</t>
  </si>
  <si>
    <t xml:space="preserve">  </t>
  </si>
  <si>
    <t>70 Produits services et dom</t>
  </si>
  <si>
    <t>74 Dotations et participations</t>
  </si>
  <si>
    <t>75 Autres produits de gestion courante</t>
  </si>
  <si>
    <t>013 Atténuation de charges</t>
  </si>
  <si>
    <t>TOTAL PRODUITS FONCT(hs 73 taxes)</t>
  </si>
  <si>
    <t>TOTAL CHARGES FONCT,(hs int)**</t>
  </si>
  <si>
    <t>/</t>
  </si>
  <si>
    <t>76 Produits financiers</t>
  </si>
  <si>
    <t>Produits except (yc fin.hs int)</t>
  </si>
  <si>
    <t>012 Charges de personnel</t>
  </si>
  <si>
    <t>Baisse du chapitre 011 en raison, notamment, de la fin de mise en service du P.V.D.R.</t>
  </si>
  <si>
    <t xml:space="preserve">Augmentation du 013 en raison de remboursements supplémentaires sur la rémunération du personnel  </t>
  </si>
  <si>
    <t>Augmentation du 70 en raison d'une augmentation de tonnages des déchets</t>
  </si>
  <si>
    <t>Augmentation du 74 en raison de remboursement de contrat PEC sur une année complète</t>
  </si>
  <si>
    <t>Augmentation du chapitre 012 en raison, notamment, de la création du service animation du territoire (4 personnes),</t>
  </si>
  <si>
    <t xml:space="preserve">du G.V.T. de 3 % et la création d'une 2ème équipe pour le P.V.E. (15 personnes)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</si>
</sst>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 horizontal="right"/>
    </xf>
    <xf numFmtId="10" fontId="0" fillId="0" borderId="10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10" fontId="0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1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8.28125" style="0" customWidth="1"/>
    <col min="3" max="3" width="22.140625" style="0" customWidth="1"/>
    <col min="4" max="5" width="14.28125" style="0" bestFit="1" customWidth="1"/>
    <col min="6" max="6" width="12.28125" style="0" bestFit="1" customWidth="1"/>
    <col min="7" max="7" width="14.28125" style="0" bestFit="1" customWidth="1"/>
    <col min="8" max="8" width="12.28125" style="0" bestFit="1" customWidth="1"/>
    <col min="10" max="10" width="13.28125" style="0" bestFit="1" customWidth="1"/>
  </cols>
  <sheetData>
    <row r="3" spans="2:8" ht="12.75">
      <c r="B3" s="1"/>
      <c r="C3" s="1"/>
      <c r="D3" s="1"/>
      <c r="E3" s="1"/>
      <c r="F3" s="1"/>
      <c r="G3" s="1"/>
      <c r="H3" s="1"/>
    </row>
    <row r="4" spans="2:8" ht="12.75">
      <c r="B4" s="19" t="s">
        <v>5</v>
      </c>
      <c r="C4" s="19"/>
      <c r="D4" s="19"/>
      <c r="E4" s="19"/>
      <c r="F4" s="19"/>
      <c r="G4" s="19"/>
      <c r="H4" s="19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4"/>
      <c r="C6" s="14"/>
      <c r="D6" s="2">
        <v>2020</v>
      </c>
      <c r="E6" s="2">
        <v>2021</v>
      </c>
      <c r="F6" s="2" t="s">
        <v>2</v>
      </c>
      <c r="G6" s="2">
        <v>2022</v>
      </c>
      <c r="H6" s="2" t="s">
        <v>2</v>
      </c>
    </row>
    <row r="7" spans="2:10" ht="12.75">
      <c r="B7" s="12" t="s">
        <v>0</v>
      </c>
      <c r="C7" s="13"/>
      <c r="D7" s="3">
        <v>8459572.5</v>
      </c>
      <c r="E7" s="3">
        <f>8189134+250000</f>
        <v>8439134</v>
      </c>
      <c r="F7" s="4">
        <f>(E7-D7)/D7</f>
        <v>-0.0024160204312924797</v>
      </c>
      <c r="G7" s="3">
        <v>7912321</v>
      </c>
      <c r="H7" s="4">
        <f aca="true" t="shared" si="0" ref="H7:H12">(G7-E7)/E7</f>
        <v>-0.06242500711565902</v>
      </c>
      <c r="J7" s="7"/>
    </row>
    <row r="8" spans="2:10" ht="12.75">
      <c r="B8" s="12" t="s">
        <v>17</v>
      </c>
      <c r="C8" s="13"/>
      <c r="D8" s="3">
        <v>3771946.5</v>
      </c>
      <c r="E8" s="3">
        <f>4325700-250000</f>
        <v>4075700</v>
      </c>
      <c r="F8" s="4">
        <f>(E8-D8)/D8</f>
        <v>0.08052964165849118</v>
      </c>
      <c r="G8" s="3">
        <v>4438371</v>
      </c>
      <c r="H8" s="4">
        <f t="shared" si="0"/>
        <v>0.08898373285570577</v>
      </c>
      <c r="J8" s="7"/>
    </row>
    <row r="9" spans="2:8" ht="12.75">
      <c r="B9" s="12" t="s">
        <v>1</v>
      </c>
      <c r="C9" s="13"/>
      <c r="D9" s="3">
        <v>63850</v>
      </c>
      <c r="E9" s="3">
        <v>63850</v>
      </c>
      <c r="F9" s="5" t="s">
        <v>14</v>
      </c>
      <c r="G9" s="3">
        <v>63850</v>
      </c>
      <c r="H9" s="5" t="s">
        <v>14</v>
      </c>
    </row>
    <row r="10" spans="2:8" ht="12.75">
      <c r="B10" s="20" t="s">
        <v>3</v>
      </c>
      <c r="C10" s="21"/>
      <c r="D10" s="3">
        <f>SUM(D7:D9)</f>
        <v>12295369</v>
      </c>
      <c r="E10" s="3">
        <f>SUM(E7:E9)</f>
        <v>12578684</v>
      </c>
      <c r="F10" s="4">
        <f>(E10-D10)/D10</f>
        <v>0.023042415400465005</v>
      </c>
      <c r="G10" s="3">
        <f>SUM(G7:G9)</f>
        <v>12414542</v>
      </c>
      <c r="H10" s="4">
        <f t="shared" si="0"/>
        <v>-0.01304921882130118</v>
      </c>
    </row>
    <row r="11" spans="2:8" ht="12.75">
      <c r="B11" s="12" t="s">
        <v>4</v>
      </c>
      <c r="C11" s="13"/>
      <c r="D11" s="3">
        <v>5000</v>
      </c>
      <c r="E11" s="3">
        <v>0</v>
      </c>
      <c r="F11" s="4">
        <f>(E11-D11)/D11</f>
        <v>-1</v>
      </c>
      <c r="G11" s="3">
        <v>0</v>
      </c>
      <c r="H11" s="5" t="s">
        <v>14</v>
      </c>
    </row>
    <row r="12" spans="2:8" ht="12.75">
      <c r="B12" s="12" t="s">
        <v>13</v>
      </c>
      <c r="C12" s="13"/>
      <c r="D12" s="3">
        <f>SUM(D10:D11)</f>
        <v>12300369</v>
      </c>
      <c r="E12" s="3">
        <f>+SUM(E10:E11)</f>
        <v>12578684</v>
      </c>
      <c r="F12" s="4">
        <f>(E12-D12)/D12</f>
        <v>0.022626556975648453</v>
      </c>
      <c r="G12" s="3">
        <f>+SUM(G10:G11)</f>
        <v>12414542</v>
      </c>
      <c r="H12" s="4">
        <f t="shared" si="0"/>
        <v>-0.01304921882130118</v>
      </c>
    </row>
    <row r="13" spans="2:8" ht="12.75">
      <c r="B13" s="1"/>
      <c r="C13" s="1"/>
      <c r="D13" s="1"/>
      <c r="E13" s="1"/>
      <c r="F13" s="1"/>
      <c r="G13" s="1"/>
      <c r="H13" s="1"/>
    </row>
    <row r="14" spans="2:8" ht="12.75">
      <c r="B14" s="15" t="s">
        <v>18</v>
      </c>
      <c r="C14" s="15"/>
      <c r="D14" s="15"/>
      <c r="E14" s="15"/>
      <c r="F14" s="15"/>
      <c r="G14" s="15"/>
      <c r="H14" s="15"/>
    </row>
    <row r="15" spans="2:8" ht="12.75">
      <c r="B15" s="11" t="s">
        <v>22</v>
      </c>
      <c r="C15" s="9"/>
      <c r="D15" s="9"/>
      <c r="E15" s="9"/>
      <c r="F15" s="9"/>
      <c r="G15" s="10"/>
      <c r="H15" s="10"/>
    </row>
    <row r="16" spans="2:8" ht="12.75">
      <c r="B16" s="15" t="s">
        <v>23</v>
      </c>
      <c r="C16" s="15"/>
      <c r="D16" s="15"/>
      <c r="E16" s="15"/>
      <c r="F16" s="15"/>
      <c r="G16" s="15"/>
      <c r="H16" s="15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9" t="s">
        <v>6</v>
      </c>
      <c r="C18" s="19"/>
      <c r="D18" s="19"/>
      <c r="E18" s="19"/>
      <c r="F18" s="19"/>
      <c r="G18" s="19"/>
      <c r="H18" s="19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7" t="s">
        <v>7</v>
      </c>
      <c r="C20" s="18"/>
      <c r="D20" s="2">
        <v>2020</v>
      </c>
      <c r="E20" s="2">
        <v>2021</v>
      </c>
      <c r="F20" s="2" t="s">
        <v>2</v>
      </c>
      <c r="G20" s="2">
        <v>2022</v>
      </c>
      <c r="H20" s="2" t="s">
        <v>2</v>
      </c>
    </row>
    <row r="21" spans="2:8" ht="12.75">
      <c r="B21" s="16" t="s">
        <v>8</v>
      </c>
      <c r="C21" s="16"/>
      <c r="D21" s="3">
        <v>7850587</v>
      </c>
      <c r="E21" s="3">
        <v>7810200</v>
      </c>
      <c r="F21" s="6">
        <f>(E21-D21)/D21</f>
        <v>-0.0051444560769787024</v>
      </c>
      <c r="G21" s="3">
        <v>8243000.01</v>
      </c>
      <c r="H21" s="6">
        <f>(G21-E21)/E21</f>
        <v>0.05541471537220555</v>
      </c>
    </row>
    <row r="22" spans="2:8" ht="12.75">
      <c r="B22" s="16" t="s">
        <v>9</v>
      </c>
      <c r="C22" s="16"/>
      <c r="D22" s="3">
        <v>5572996.91</v>
      </c>
      <c r="E22" s="3">
        <v>6507383.46</v>
      </c>
      <c r="F22" s="6">
        <f aca="true" t="shared" si="1" ref="F22:F27">(E22-D22)/D22</f>
        <v>0.1676632097755819</v>
      </c>
      <c r="G22" s="3">
        <v>6758804.94</v>
      </c>
      <c r="H22" s="6">
        <f aca="true" t="shared" si="2" ref="H22:H27">(G22-E22)/E22</f>
        <v>0.03863634001983348</v>
      </c>
    </row>
    <row r="23" spans="2:8" ht="12.75">
      <c r="B23" s="16" t="s">
        <v>10</v>
      </c>
      <c r="C23" s="16"/>
      <c r="D23" s="3">
        <v>0</v>
      </c>
      <c r="E23" s="3">
        <v>0</v>
      </c>
      <c r="F23" s="8" t="s">
        <v>14</v>
      </c>
      <c r="G23" s="3">
        <v>0</v>
      </c>
      <c r="H23" s="5" t="s">
        <v>14</v>
      </c>
    </row>
    <row r="24" spans="2:8" ht="12.75">
      <c r="B24" s="12" t="s">
        <v>15</v>
      </c>
      <c r="C24" s="13"/>
      <c r="D24" s="3">
        <v>100416</v>
      </c>
      <c r="E24" s="3">
        <v>100416</v>
      </c>
      <c r="F24" s="6">
        <f t="shared" si="1"/>
        <v>0</v>
      </c>
      <c r="G24" s="3">
        <v>100416</v>
      </c>
      <c r="H24" s="6">
        <f t="shared" si="2"/>
        <v>0</v>
      </c>
    </row>
    <row r="25" spans="2:8" ht="12.75">
      <c r="B25" s="16" t="s">
        <v>11</v>
      </c>
      <c r="C25" s="16"/>
      <c r="D25" s="3">
        <v>125000</v>
      </c>
      <c r="E25" s="3">
        <v>72000</v>
      </c>
      <c r="F25" s="6">
        <f t="shared" si="1"/>
        <v>-0.424</v>
      </c>
      <c r="G25" s="3">
        <v>138000</v>
      </c>
      <c r="H25" s="6">
        <f t="shared" si="2"/>
        <v>0.9166666666666666</v>
      </c>
    </row>
    <row r="26" spans="2:8" ht="12.75">
      <c r="B26" s="16" t="s">
        <v>16</v>
      </c>
      <c r="C26" s="16"/>
      <c r="D26" s="3">
        <v>30000</v>
      </c>
      <c r="E26" s="3">
        <v>30000</v>
      </c>
      <c r="F26" s="6">
        <f t="shared" si="1"/>
        <v>0</v>
      </c>
      <c r="G26" s="3">
        <v>30000</v>
      </c>
      <c r="H26" s="6">
        <f t="shared" si="2"/>
        <v>0</v>
      </c>
    </row>
    <row r="27" spans="2:8" ht="12.75">
      <c r="B27" s="14" t="s">
        <v>12</v>
      </c>
      <c r="C27" s="14"/>
      <c r="D27" s="3">
        <f>SUM(D21:D26)</f>
        <v>13678999.91</v>
      </c>
      <c r="E27" s="3">
        <f>SUM(E21:E26)</f>
        <v>14519999.46</v>
      </c>
      <c r="F27" s="6">
        <f t="shared" si="1"/>
        <v>0.06148106992713627</v>
      </c>
      <c r="G27" s="3">
        <f>SUM(G21:G26)</f>
        <v>15270220.95</v>
      </c>
      <c r="H27" s="6">
        <f t="shared" si="2"/>
        <v>0.05166814861575748</v>
      </c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5" t="s">
        <v>20</v>
      </c>
      <c r="C29" s="15"/>
      <c r="D29" s="15"/>
      <c r="E29" s="15"/>
      <c r="F29" s="15"/>
      <c r="G29" s="15"/>
      <c r="H29" s="15"/>
    </row>
    <row r="30" spans="2:8" ht="12.75">
      <c r="B30" s="15" t="s">
        <v>21</v>
      </c>
      <c r="C30" s="15"/>
      <c r="D30" s="15"/>
      <c r="E30" s="15"/>
      <c r="F30" s="15"/>
      <c r="G30" s="15"/>
      <c r="H30" s="15"/>
    </row>
    <row r="31" spans="2:8" ht="12.75">
      <c r="B31" s="15" t="s">
        <v>19</v>
      </c>
      <c r="C31" s="15"/>
      <c r="D31" s="15"/>
      <c r="E31" s="15"/>
      <c r="F31" s="15"/>
      <c r="G31" s="15"/>
      <c r="H31" s="15"/>
    </row>
  </sheetData>
  <sheetProtection/>
  <mergeCells count="22">
    <mergeCell ref="B30:H30"/>
    <mergeCell ref="B31:H31"/>
    <mergeCell ref="B16:H16"/>
    <mergeCell ref="B9:C9"/>
    <mergeCell ref="B10:C10"/>
    <mergeCell ref="B21:C21"/>
    <mergeCell ref="B4:H4"/>
    <mergeCell ref="B18:H18"/>
    <mergeCell ref="B23:C23"/>
    <mergeCell ref="B25:C25"/>
    <mergeCell ref="B24:C24"/>
    <mergeCell ref="B8:C8"/>
    <mergeCell ref="B12:C12"/>
    <mergeCell ref="B7:C7"/>
    <mergeCell ref="B11:C11"/>
    <mergeCell ref="B6:C6"/>
    <mergeCell ref="B14:H14"/>
    <mergeCell ref="B29:H29"/>
    <mergeCell ref="B22:C22"/>
    <mergeCell ref="B20:C20"/>
    <mergeCell ref="B26:C26"/>
    <mergeCell ref="B27:C27"/>
  </mergeCells>
  <printOptions/>
  <pageMargins left="0.787401575" right="0.9" top="0.984251969" bottom="0.984251969" header="0.4921259845" footer="0.492125984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Tallemand</dc:creator>
  <cp:keywords/>
  <dc:description/>
  <cp:lastModifiedBy>Benjamin Douay</cp:lastModifiedBy>
  <cp:lastPrinted>2021-03-09T08:29:05Z</cp:lastPrinted>
  <dcterms:created xsi:type="dcterms:W3CDTF">2014-10-13T15:05:00Z</dcterms:created>
  <dcterms:modified xsi:type="dcterms:W3CDTF">2022-03-07T07:57:41Z</dcterms:modified>
  <cp:category/>
  <cp:version/>
  <cp:contentType/>
  <cp:contentStatus/>
</cp:coreProperties>
</file>